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4115" windowHeight="4695" activeTab="1"/>
  </bookViews>
  <sheets>
    <sheet name="ALFA" sheetId="1" r:id="rId1"/>
    <sheet name="BETA" sheetId="5" r:id="rId2"/>
    <sheet name="GAMMA" sheetId="6" r:id="rId3"/>
  </sheets>
  <calcPr calcId="144525"/>
</workbook>
</file>

<file path=xl/calcChain.xml><?xml version="1.0" encoding="utf-8"?>
<calcChain xmlns="http://schemas.openxmlformats.org/spreadsheetml/2006/main">
  <c r="I22" i="5" l="1"/>
  <c r="I21" i="5"/>
  <c r="G15" i="6"/>
  <c r="J15" i="6"/>
  <c r="H15" i="6"/>
  <c r="J13" i="6"/>
  <c r="I12" i="6"/>
  <c r="J11" i="6"/>
  <c r="I11" i="6"/>
  <c r="I13" i="6" s="1"/>
  <c r="I15" i="6" s="1"/>
  <c r="K15" i="6" s="1"/>
  <c r="I10" i="6"/>
  <c r="J9" i="6"/>
  <c r="G12" i="6" s="1"/>
  <c r="H12" i="6" s="1"/>
  <c r="I9" i="6"/>
  <c r="K7" i="6"/>
  <c r="J7" i="6"/>
  <c r="I7" i="6"/>
  <c r="E25" i="6"/>
  <c r="E23" i="6"/>
  <c r="J21" i="6"/>
  <c r="J22" i="6" s="1"/>
  <c r="I21" i="6"/>
  <c r="I22" i="6" s="1"/>
  <c r="E9" i="6"/>
  <c r="K11" i="6" s="1"/>
  <c r="I8" i="6"/>
  <c r="J6" i="6"/>
  <c r="J8" i="6" s="1"/>
  <c r="J10" i="6" s="1"/>
  <c r="I6" i="6"/>
  <c r="E5" i="6"/>
  <c r="K6" i="6" s="1"/>
  <c r="J4" i="6"/>
  <c r="J5" i="6" s="1"/>
  <c r="G7" i="6" s="1"/>
  <c r="H7" i="6" s="1"/>
  <c r="I4" i="6"/>
  <c r="I5" i="6" s="1"/>
  <c r="G4" i="6"/>
  <c r="H4" i="6" s="1"/>
  <c r="K3" i="6"/>
  <c r="G13" i="6" l="1"/>
  <c r="H13" i="6" s="1"/>
  <c r="K10" i="6"/>
  <c r="J12" i="6"/>
  <c r="K9" i="6"/>
  <c r="K13" i="6"/>
  <c r="K8" i="6"/>
  <c r="G22" i="6"/>
  <c r="H22" i="6" s="1"/>
  <c r="K4" i="6"/>
  <c r="K5" i="6" s="1"/>
  <c r="I23" i="6"/>
  <c r="I24" i="6" s="1"/>
  <c r="K22" i="6"/>
  <c r="K23" i="6" s="1"/>
  <c r="J23" i="6" s="1"/>
  <c r="M5" i="6"/>
  <c r="K21" i="6"/>
  <c r="G14" i="6" l="1"/>
  <c r="H14" i="6" s="1"/>
  <c r="K12" i="6"/>
  <c r="I25" i="6"/>
  <c r="G24" i="6"/>
  <c r="H24" i="6" s="1"/>
  <c r="J24" i="6"/>
  <c r="K24" i="6" s="1"/>
  <c r="K25" i="6" s="1"/>
  <c r="J17" i="5"/>
  <c r="J18" i="5" s="1"/>
  <c r="I17" i="5"/>
  <c r="I18" i="5" s="1"/>
  <c r="I19" i="5" s="1"/>
  <c r="I20" i="5" s="1"/>
  <c r="G11" i="5"/>
  <c r="H11" i="5" s="1"/>
  <c r="G4" i="1"/>
  <c r="H4" i="1" s="1"/>
  <c r="G4" i="5"/>
  <c r="E21" i="5"/>
  <c r="E19" i="5"/>
  <c r="J10" i="5"/>
  <c r="G12" i="5" s="1"/>
  <c r="I10" i="5"/>
  <c r="I12" i="5" s="1"/>
  <c r="K9" i="5"/>
  <c r="E9" i="5"/>
  <c r="K10" i="5" s="1"/>
  <c r="J6" i="5"/>
  <c r="J8" i="5" s="1"/>
  <c r="I6" i="5"/>
  <c r="I8" i="5" s="1"/>
  <c r="E5" i="5"/>
  <c r="K6" i="5" s="1"/>
  <c r="J4" i="5"/>
  <c r="J5" i="5" s="1"/>
  <c r="G7" i="5" s="1"/>
  <c r="H7" i="5" s="1"/>
  <c r="I4" i="5"/>
  <c r="H4" i="5"/>
  <c r="K3" i="5"/>
  <c r="E26" i="1"/>
  <c r="E25" i="1"/>
  <c r="E23" i="1"/>
  <c r="J22" i="1"/>
  <c r="I22" i="1"/>
  <c r="I23" i="1" s="1"/>
  <c r="I24" i="1" s="1"/>
  <c r="H22" i="1"/>
  <c r="K21" i="1"/>
  <c r="K16" i="1"/>
  <c r="J13" i="1"/>
  <c r="G16" i="1" s="1"/>
  <c r="H16" i="1" s="1"/>
  <c r="I13" i="1"/>
  <c r="K13" i="1" s="1"/>
  <c r="I12" i="1"/>
  <c r="J11" i="1"/>
  <c r="G14" i="1" s="1"/>
  <c r="H14" i="1" s="1"/>
  <c r="I11" i="1"/>
  <c r="E11" i="1"/>
  <c r="J10" i="1"/>
  <c r="J12" i="1" s="1"/>
  <c r="G15" i="1" s="1"/>
  <c r="H15" i="1" s="1"/>
  <c r="I10" i="1"/>
  <c r="K9" i="1"/>
  <c r="K11" i="1" s="1"/>
  <c r="E9" i="1"/>
  <c r="K10" i="1" s="1"/>
  <c r="K12" i="1" s="1"/>
  <c r="I6" i="1"/>
  <c r="I8" i="1" s="1"/>
  <c r="J6" i="1"/>
  <c r="G8" i="1" s="1"/>
  <c r="H8" i="1" s="1"/>
  <c r="J5" i="1"/>
  <c r="G7" i="1" s="1"/>
  <c r="H7" i="1" s="1"/>
  <c r="E5" i="1"/>
  <c r="K6" i="1" s="1"/>
  <c r="J4" i="1"/>
  <c r="M5" i="1" s="1"/>
  <c r="I4" i="1"/>
  <c r="I5" i="1" s="1"/>
  <c r="K3" i="1"/>
  <c r="K4" i="1" l="1"/>
  <c r="K5" i="1" s="1"/>
  <c r="K22" i="1"/>
  <c r="K23" i="1" s="1"/>
  <c r="J23" i="1" s="1"/>
  <c r="G24" i="1" s="1"/>
  <c r="H24" i="1" s="1"/>
  <c r="J8" i="1"/>
  <c r="K8" i="1" s="1"/>
  <c r="J25" i="6"/>
  <c r="G26" i="6"/>
  <c r="H26" i="6" s="1"/>
  <c r="J26" i="6"/>
  <c r="G18" i="5"/>
  <c r="H18" i="5" s="1"/>
  <c r="K17" i="5"/>
  <c r="J12" i="5"/>
  <c r="K12" i="5" s="1"/>
  <c r="H12" i="5"/>
  <c r="K8" i="5"/>
  <c r="M5" i="5"/>
  <c r="K4" i="5"/>
  <c r="K5" i="5" s="1"/>
  <c r="K18" i="5"/>
  <c r="K19" i="5" s="1"/>
  <c r="J19" i="5" s="1"/>
  <c r="I5" i="5"/>
  <c r="G8" i="5"/>
  <c r="H8" i="5" s="1"/>
  <c r="I25" i="1"/>
  <c r="I26" i="1" s="1"/>
  <c r="I27" i="1" s="1"/>
  <c r="J24" i="1"/>
  <c r="K24" i="1" s="1"/>
  <c r="K25" i="1" s="1"/>
  <c r="I26" i="6" l="1"/>
  <c r="K26" i="6" s="1"/>
  <c r="G27" i="6"/>
  <c r="H27" i="6" s="1"/>
  <c r="J27" i="6"/>
  <c r="G20" i="5"/>
  <c r="H20" i="5" s="1"/>
  <c r="J20" i="5"/>
  <c r="K20" i="5" s="1"/>
  <c r="K21" i="5" s="1"/>
  <c r="J25" i="1"/>
  <c r="K26" i="1"/>
  <c r="J26" i="1" s="1"/>
  <c r="I27" i="6" l="1"/>
  <c r="K27" i="6" s="1"/>
  <c r="J21" i="5"/>
  <c r="G27" i="1"/>
  <c r="H27" i="1" s="1"/>
  <c r="J27" i="1"/>
  <c r="K27" i="1" s="1"/>
  <c r="G22" i="5" l="1"/>
  <c r="H22" i="5" s="1"/>
  <c r="J22" i="5"/>
  <c r="K22" i="5" s="1"/>
</calcChain>
</file>

<file path=xl/sharedStrings.xml><?xml version="1.0" encoding="utf-8"?>
<sst xmlns="http://schemas.openxmlformats.org/spreadsheetml/2006/main" count="136" uniqueCount="14">
  <si>
    <t>Data</t>
  </si>
  <si>
    <t>Concepte</t>
  </si>
  <si>
    <t>Quantitat</t>
  </si>
  <si>
    <t>Preu</t>
  </si>
  <si>
    <t>Valor</t>
  </si>
  <si>
    <t>Entrades</t>
  </si>
  <si>
    <t>Existències</t>
  </si>
  <si>
    <t>Sortides</t>
  </si>
  <si>
    <t>Criteri</t>
  </si>
  <si>
    <t>FIFO</t>
  </si>
  <si>
    <t>Existències inicials</t>
  </si>
  <si>
    <t>Venda</t>
  </si>
  <si>
    <t>Compra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</si>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</sst>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44" fontId="0" fillId="0" borderId="0" xfId="1" applyFont="1" applyAlignment="1">
      <alignment horizontal="center"/>
    </xf>
    <xf numFmtId="44" fontId="0" fillId="0" borderId="0" xfId="1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44" fontId="0" fillId="0" borderId="7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4" fontId="0" fillId="0" borderId="9" xfId="1" applyFont="1" applyBorder="1" applyAlignment="1">
      <alignment horizontal="center" vertical="center"/>
    </xf>
    <xf numFmtId="44" fontId="0" fillId="0" borderId="10" xfId="1" applyFont="1" applyBorder="1" applyAlignment="1">
      <alignment horizontal="center" vertical="center"/>
    </xf>
    <xf numFmtId="44" fontId="0" fillId="0" borderId="3" xfId="1" applyFont="1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44" fontId="0" fillId="0" borderId="12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0" fillId="0" borderId="14" xfId="1" applyFont="1" applyBorder="1" applyAlignment="1">
      <alignment horizontal="center" vertical="center"/>
    </xf>
    <xf numFmtId="44" fontId="0" fillId="0" borderId="8" xfId="1" applyFont="1" applyBorder="1" applyAlignment="1">
      <alignment horizontal="center" vertical="center"/>
    </xf>
    <xf numFmtId="44" fontId="0" fillId="0" borderId="2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4" fontId="0" fillId="0" borderId="19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9" sqref="A9:XFD9"/>
    </sheetView>
  </sheetViews>
  <sheetFormatPr baseColWidth="10" defaultRowHeight="15" x14ac:dyDescent="0.25"/>
  <cols>
    <col min="2" max="2" width="17.5703125" bestFit="1" customWidth="1"/>
    <col min="5" max="5" width="12" bestFit="1" customWidth="1"/>
    <col min="8" max="8" width="12" bestFit="1" customWidth="1"/>
    <col min="10" max="10" width="11.42578125" style="5"/>
    <col min="11" max="11" width="12" style="5" bestFit="1" customWidth="1"/>
  </cols>
  <sheetData>
    <row r="1" spans="1:13" ht="24.95" customHeight="1" thickBot="1" x14ac:dyDescent="0.3">
      <c r="A1" s="23" t="s">
        <v>8</v>
      </c>
      <c r="B1" s="32" t="s">
        <v>9</v>
      </c>
      <c r="C1" s="36" t="s">
        <v>5</v>
      </c>
      <c r="D1" s="37"/>
      <c r="E1" s="38"/>
      <c r="F1" s="39" t="s">
        <v>7</v>
      </c>
      <c r="G1" s="40"/>
      <c r="H1" s="41"/>
      <c r="I1" s="36" t="s">
        <v>6</v>
      </c>
      <c r="J1" s="37"/>
      <c r="K1" s="42"/>
    </row>
    <row r="2" spans="1:13" ht="24.95" customHeight="1" thickBot="1" x14ac:dyDescent="0.3">
      <c r="A2" s="33" t="s">
        <v>0</v>
      </c>
      <c r="B2" s="9" t="s">
        <v>1</v>
      </c>
      <c r="C2" s="8" t="s">
        <v>2</v>
      </c>
      <c r="D2" s="23" t="s">
        <v>3</v>
      </c>
      <c r="E2" s="9" t="s">
        <v>4</v>
      </c>
      <c r="F2" s="29" t="s">
        <v>2</v>
      </c>
      <c r="G2" s="29" t="s">
        <v>3</v>
      </c>
      <c r="H2" s="29" t="s">
        <v>4</v>
      </c>
      <c r="I2" s="8" t="s">
        <v>2</v>
      </c>
      <c r="J2" s="25" t="s">
        <v>3</v>
      </c>
      <c r="K2" s="25" t="s">
        <v>4</v>
      </c>
    </row>
    <row r="3" spans="1:13" ht="24.95" customHeight="1" thickBot="1" x14ac:dyDescent="0.3">
      <c r="A3" s="21">
        <v>43831</v>
      </c>
      <c r="B3" s="23" t="s">
        <v>10</v>
      </c>
      <c r="C3" s="12"/>
      <c r="D3" s="13"/>
      <c r="E3" s="13"/>
      <c r="F3" s="12"/>
      <c r="G3" s="13"/>
      <c r="H3" s="13"/>
      <c r="I3" s="29">
        <v>1000</v>
      </c>
      <c r="J3" s="13">
        <v>40</v>
      </c>
      <c r="K3" s="14">
        <f>I3*J3</f>
        <v>40000</v>
      </c>
    </row>
    <row r="4" spans="1:13" ht="24.95" customHeight="1" thickBot="1" x14ac:dyDescent="0.3">
      <c r="A4" s="21">
        <v>43835</v>
      </c>
      <c r="B4" s="23" t="s">
        <v>11</v>
      </c>
      <c r="C4" s="12"/>
      <c r="D4" s="13"/>
      <c r="E4" s="13"/>
      <c r="F4" s="29">
        <v>500</v>
      </c>
      <c r="G4" s="13">
        <f>J3</f>
        <v>40</v>
      </c>
      <c r="H4" s="13">
        <f>F4*G4</f>
        <v>20000</v>
      </c>
      <c r="I4" s="29">
        <f>I3-F4</f>
        <v>500</v>
      </c>
      <c r="J4" s="13">
        <f>J3</f>
        <v>40</v>
      </c>
      <c r="K4" s="14">
        <f>I4*J4</f>
        <v>20000</v>
      </c>
    </row>
    <row r="5" spans="1:13" ht="24.95" customHeight="1" x14ac:dyDescent="0.25">
      <c r="A5" s="22">
        <v>43838</v>
      </c>
      <c r="B5" s="24" t="s">
        <v>12</v>
      </c>
      <c r="C5" s="7">
        <v>1500</v>
      </c>
      <c r="D5" s="15">
        <v>44</v>
      </c>
      <c r="E5" s="15">
        <f>C5*D5</f>
        <v>66000</v>
      </c>
      <c r="F5" s="6"/>
      <c r="G5" s="15"/>
      <c r="H5" s="15"/>
      <c r="I5" s="6">
        <f>I4</f>
        <v>500</v>
      </c>
      <c r="J5" s="15">
        <f t="shared" ref="J5:K5" si="0">J4</f>
        <v>40</v>
      </c>
      <c r="K5" s="16">
        <f t="shared" si="0"/>
        <v>20000</v>
      </c>
      <c r="M5">
        <f>(I4*J4+C5*D5)/(I4+C5)</f>
        <v>43</v>
      </c>
    </row>
    <row r="6" spans="1:13" ht="24.95" customHeight="1" thickBot="1" x14ac:dyDescent="0.3">
      <c r="A6" s="33"/>
      <c r="B6" s="33"/>
      <c r="C6" s="9"/>
      <c r="D6" s="10"/>
      <c r="E6" s="11"/>
      <c r="F6" s="9"/>
      <c r="G6" s="10"/>
      <c r="H6" s="10"/>
      <c r="I6" s="8">
        <f>C5</f>
        <v>1500</v>
      </c>
      <c r="J6" s="10">
        <f t="shared" ref="J6:K6" si="1">D5</f>
        <v>44</v>
      </c>
      <c r="K6" s="11">
        <f t="shared" si="1"/>
        <v>66000</v>
      </c>
    </row>
    <row r="7" spans="1:13" ht="24.95" customHeight="1" x14ac:dyDescent="0.25">
      <c r="A7" s="22">
        <v>43840</v>
      </c>
      <c r="B7" s="24" t="s">
        <v>11</v>
      </c>
      <c r="C7" s="7"/>
      <c r="D7" s="15"/>
      <c r="E7" s="15"/>
      <c r="F7" s="6">
        <v>500</v>
      </c>
      <c r="G7" s="15">
        <f>J5</f>
        <v>40</v>
      </c>
      <c r="H7" s="16">
        <f>F7*G7</f>
        <v>20000</v>
      </c>
      <c r="I7" s="6"/>
      <c r="J7" s="15"/>
      <c r="K7" s="16"/>
    </row>
    <row r="8" spans="1:13" ht="24.95" customHeight="1" thickBot="1" x14ac:dyDescent="0.3">
      <c r="A8" s="33"/>
      <c r="B8" s="33"/>
      <c r="C8" s="9"/>
      <c r="D8" s="10"/>
      <c r="E8" s="10"/>
      <c r="F8" s="8">
        <v>500</v>
      </c>
      <c r="G8" s="10">
        <f>J6</f>
        <v>44</v>
      </c>
      <c r="H8" s="11">
        <f>F8*G8</f>
        <v>22000</v>
      </c>
      <c r="I8" s="8">
        <f>I6-F8</f>
        <v>1000</v>
      </c>
      <c r="J8" s="10">
        <f>J6</f>
        <v>44</v>
      </c>
      <c r="K8" s="11">
        <f>I8*J8</f>
        <v>44000</v>
      </c>
    </row>
    <row r="9" spans="1:13" ht="24.95" customHeight="1" x14ac:dyDescent="0.25">
      <c r="A9" s="22">
        <v>43845</v>
      </c>
      <c r="B9" s="24" t="s">
        <v>12</v>
      </c>
      <c r="C9" s="7">
        <v>1000</v>
      </c>
      <c r="D9" s="15">
        <v>45</v>
      </c>
      <c r="E9" s="15">
        <f>C9*D9</f>
        <v>45000</v>
      </c>
      <c r="F9" s="6"/>
      <c r="G9" s="15"/>
      <c r="H9" s="15"/>
      <c r="I9" s="6">
        <v>1000</v>
      </c>
      <c r="J9" s="15">
        <v>44</v>
      </c>
      <c r="K9" s="16">
        <f>I9*J9</f>
        <v>44000</v>
      </c>
    </row>
    <row r="10" spans="1:13" ht="24.95" customHeight="1" thickBot="1" x14ac:dyDescent="0.3">
      <c r="A10" s="33"/>
      <c r="B10" s="33"/>
      <c r="C10" s="9"/>
      <c r="D10" s="10"/>
      <c r="E10" s="11"/>
      <c r="F10" s="9"/>
      <c r="G10" s="10"/>
      <c r="H10" s="10"/>
      <c r="I10" s="8">
        <f>C9</f>
        <v>1000</v>
      </c>
      <c r="J10" s="10">
        <f t="shared" ref="J10:K10" si="2">D9</f>
        <v>45</v>
      </c>
      <c r="K10" s="11">
        <f t="shared" si="2"/>
        <v>45000</v>
      </c>
    </row>
    <row r="11" spans="1:13" ht="24.95" customHeight="1" x14ac:dyDescent="0.25">
      <c r="A11" s="22">
        <v>43850</v>
      </c>
      <c r="B11" s="24" t="s">
        <v>12</v>
      </c>
      <c r="C11" s="7">
        <v>2000</v>
      </c>
      <c r="D11" s="15">
        <v>42</v>
      </c>
      <c r="E11" s="16">
        <f>C11*D11</f>
        <v>84000</v>
      </c>
      <c r="F11" s="7"/>
      <c r="G11" s="15"/>
      <c r="H11" s="15"/>
      <c r="I11" s="6">
        <f>I9</f>
        <v>1000</v>
      </c>
      <c r="J11" s="15">
        <f t="shared" ref="J11:K12" si="3">J9</f>
        <v>44</v>
      </c>
      <c r="K11" s="16">
        <f t="shared" si="3"/>
        <v>44000</v>
      </c>
    </row>
    <row r="12" spans="1:13" ht="24.95" customHeight="1" x14ac:dyDescent="0.25">
      <c r="A12" s="34"/>
      <c r="B12" s="34"/>
      <c r="C12" s="18"/>
      <c r="D12" s="19"/>
      <c r="E12" s="20"/>
      <c r="F12" s="18"/>
      <c r="G12" s="19"/>
      <c r="H12" s="19"/>
      <c r="I12" s="17">
        <f>I10</f>
        <v>1000</v>
      </c>
      <c r="J12" s="19">
        <f t="shared" si="3"/>
        <v>45</v>
      </c>
      <c r="K12" s="20">
        <f t="shared" si="3"/>
        <v>45000</v>
      </c>
    </row>
    <row r="13" spans="1:13" ht="24.95" customHeight="1" thickBot="1" x14ac:dyDescent="0.3">
      <c r="A13" s="33"/>
      <c r="B13" s="33"/>
      <c r="C13" s="9"/>
      <c r="D13" s="10"/>
      <c r="E13" s="11"/>
      <c r="F13" s="9"/>
      <c r="G13" s="10"/>
      <c r="H13" s="10"/>
      <c r="I13" s="8">
        <f>C11</f>
        <v>2000</v>
      </c>
      <c r="J13" s="10">
        <f>D11</f>
        <v>42</v>
      </c>
      <c r="K13" s="11">
        <f>I13*J13</f>
        <v>84000</v>
      </c>
    </row>
    <row r="14" spans="1:13" ht="24.95" customHeight="1" x14ac:dyDescent="0.25">
      <c r="A14" s="22">
        <v>43855</v>
      </c>
      <c r="B14" s="24" t="s">
        <v>11</v>
      </c>
      <c r="C14" s="7"/>
      <c r="D14" s="15"/>
      <c r="E14" s="16"/>
      <c r="F14" s="7">
        <v>1000</v>
      </c>
      <c r="G14" s="15">
        <f>J11</f>
        <v>44</v>
      </c>
      <c r="H14" s="16">
        <f>F14*G14</f>
        <v>44000</v>
      </c>
      <c r="I14" s="7"/>
      <c r="J14" s="15"/>
      <c r="K14" s="16"/>
    </row>
    <row r="15" spans="1:13" ht="24.95" customHeight="1" x14ac:dyDescent="0.25">
      <c r="A15" s="34"/>
      <c r="B15" s="34"/>
      <c r="C15" s="18"/>
      <c r="D15" s="19"/>
      <c r="E15" s="20"/>
      <c r="F15" s="18">
        <v>1000</v>
      </c>
      <c r="G15" s="19">
        <f>J12</f>
        <v>45</v>
      </c>
      <c r="H15" s="20">
        <f t="shared" ref="H15:H16" si="4">F15*G15</f>
        <v>45000</v>
      </c>
      <c r="I15" s="18"/>
      <c r="J15" s="19"/>
      <c r="K15" s="20"/>
    </row>
    <row r="16" spans="1:13" ht="24.95" customHeight="1" thickBot="1" x14ac:dyDescent="0.3">
      <c r="A16" s="33"/>
      <c r="B16" s="33"/>
      <c r="C16" s="9"/>
      <c r="D16" s="10"/>
      <c r="E16" s="31"/>
      <c r="F16" s="9">
        <v>1500</v>
      </c>
      <c r="G16" s="10">
        <f>J13</f>
        <v>42</v>
      </c>
      <c r="H16" s="11">
        <f t="shared" si="4"/>
        <v>63000</v>
      </c>
      <c r="I16" s="9">
        <v>500</v>
      </c>
      <c r="J16" s="10">
        <v>42</v>
      </c>
      <c r="K16" s="11">
        <f>I16*J16</f>
        <v>21000</v>
      </c>
    </row>
    <row r="17" spans="1:11" ht="24.9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3"/>
      <c r="K17" s="3"/>
    </row>
    <row r="18" spans="1:11" ht="24.9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4"/>
      <c r="K18" s="4"/>
    </row>
    <row r="19" spans="1:11" ht="24.95" customHeight="1" thickBot="1" x14ac:dyDescent="0.3">
      <c r="A19" s="24" t="s">
        <v>8</v>
      </c>
      <c r="B19" s="7" t="s">
        <v>13</v>
      </c>
      <c r="C19" s="36" t="s">
        <v>5</v>
      </c>
      <c r="D19" s="37"/>
      <c r="E19" s="38"/>
      <c r="F19" s="36" t="s">
        <v>7</v>
      </c>
      <c r="G19" s="37"/>
      <c r="H19" s="42"/>
      <c r="I19" s="36" t="s">
        <v>6</v>
      </c>
      <c r="J19" s="37"/>
      <c r="K19" s="42"/>
    </row>
    <row r="20" spans="1:11" ht="24.95" customHeight="1" thickBot="1" x14ac:dyDescent="0.3">
      <c r="A20" s="23" t="s">
        <v>0</v>
      </c>
      <c r="B20" s="23" t="s">
        <v>1</v>
      </c>
      <c r="C20" s="23" t="s">
        <v>2</v>
      </c>
      <c r="D20" s="23" t="s">
        <v>3</v>
      </c>
      <c r="E20" s="9" t="s">
        <v>4</v>
      </c>
      <c r="F20" s="8" t="s">
        <v>2</v>
      </c>
      <c r="G20" s="23" t="s">
        <v>3</v>
      </c>
      <c r="H20" s="31" t="s">
        <v>4</v>
      </c>
      <c r="I20" s="8" t="s">
        <v>2</v>
      </c>
      <c r="J20" s="30" t="s">
        <v>3</v>
      </c>
      <c r="K20" s="30" t="s">
        <v>4</v>
      </c>
    </row>
    <row r="21" spans="1:11" ht="24.95" customHeight="1" thickBot="1" x14ac:dyDescent="0.3">
      <c r="A21" s="21">
        <v>43831</v>
      </c>
      <c r="B21" s="12" t="s">
        <v>10</v>
      </c>
      <c r="C21" s="23"/>
      <c r="D21" s="25"/>
      <c r="E21" s="27"/>
      <c r="F21" s="23"/>
      <c r="G21" s="30"/>
      <c r="H21" s="14"/>
      <c r="I21" s="23">
        <v>1000</v>
      </c>
      <c r="J21" s="25">
        <v>40</v>
      </c>
      <c r="K21" s="14">
        <f>I21*J21</f>
        <v>40000</v>
      </c>
    </row>
    <row r="22" spans="1:11" ht="24.95" customHeight="1" thickBot="1" x14ac:dyDescent="0.3">
      <c r="A22" s="21">
        <v>43835</v>
      </c>
      <c r="B22" s="12" t="s">
        <v>11</v>
      </c>
      <c r="C22" s="23"/>
      <c r="D22" s="25"/>
      <c r="E22" s="27"/>
      <c r="F22" s="23">
        <v>500</v>
      </c>
      <c r="G22" s="25">
        <v>40</v>
      </c>
      <c r="H22" s="14">
        <f>F22*G22</f>
        <v>20000</v>
      </c>
      <c r="I22" s="23">
        <f>I21-F22</f>
        <v>500</v>
      </c>
      <c r="J22" s="25">
        <f>J21</f>
        <v>40</v>
      </c>
      <c r="K22" s="14">
        <f>I22*J22</f>
        <v>20000</v>
      </c>
    </row>
    <row r="23" spans="1:11" ht="24.95" customHeight="1" thickBot="1" x14ac:dyDescent="0.3">
      <c r="A23" s="22">
        <v>43838</v>
      </c>
      <c r="B23" s="12" t="s">
        <v>12</v>
      </c>
      <c r="C23" s="24">
        <v>1500</v>
      </c>
      <c r="D23" s="26">
        <v>44</v>
      </c>
      <c r="E23" s="28">
        <f>C23*D23</f>
        <v>66000</v>
      </c>
      <c r="F23" s="24"/>
      <c r="G23" s="26"/>
      <c r="H23" s="16"/>
      <c r="I23" s="24">
        <f>I22+C23</f>
        <v>2000</v>
      </c>
      <c r="J23" s="26">
        <f>K23/I23</f>
        <v>43</v>
      </c>
      <c r="K23" s="16">
        <f>K22+E23</f>
        <v>86000</v>
      </c>
    </row>
    <row r="24" spans="1:11" ht="24.95" customHeight="1" thickBot="1" x14ac:dyDescent="0.3">
      <c r="A24" s="22">
        <v>43840</v>
      </c>
      <c r="B24" s="7" t="s">
        <v>11</v>
      </c>
      <c r="C24" s="24"/>
      <c r="D24" s="26"/>
      <c r="E24" s="28"/>
      <c r="F24" s="24">
        <v>1000</v>
      </c>
      <c r="G24" s="26">
        <f>J23</f>
        <v>43</v>
      </c>
      <c r="H24" s="16">
        <f>F24*G24</f>
        <v>43000</v>
      </c>
      <c r="I24" s="24">
        <f>I23-F24</f>
        <v>1000</v>
      </c>
      <c r="J24" s="26">
        <f>J23</f>
        <v>43</v>
      </c>
      <c r="K24" s="16">
        <f>I24*J24</f>
        <v>43000</v>
      </c>
    </row>
    <row r="25" spans="1:11" ht="24.95" customHeight="1" thickBot="1" x14ac:dyDescent="0.3">
      <c r="A25" s="22">
        <v>43845</v>
      </c>
      <c r="B25" s="7" t="s">
        <v>12</v>
      </c>
      <c r="C25" s="24">
        <v>1000</v>
      </c>
      <c r="D25" s="26">
        <v>45</v>
      </c>
      <c r="E25" s="28">
        <f>C25*D25</f>
        <v>45000</v>
      </c>
      <c r="F25" s="24"/>
      <c r="G25" s="26"/>
      <c r="H25" s="16"/>
      <c r="I25" s="24">
        <f>I24+C25</f>
        <v>2000</v>
      </c>
      <c r="J25" s="26">
        <f>K25/I25</f>
        <v>44</v>
      </c>
      <c r="K25" s="16">
        <f>K24+E25</f>
        <v>88000</v>
      </c>
    </row>
    <row r="26" spans="1:11" ht="24.95" customHeight="1" thickBot="1" x14ac:dyDescent="0.3">
      <c r="A26" s="22">
        <v>43850</v>
      </c>
      <c r="B26" s="7" t="s">
        <v>12</v>
      </c>
      <c r="C26" s="24">
        <v>2000</v>
      </c>
      <c r="D26" s="26">
        <v>42</v>
      </c>
      <c r="E26" s="28">
        <f>C26*D26</f>
        <v>84000</v>
      </c>
      <c r="F26" s="24"/>
      <c r="G26" s="25"/>
      <c r="H26" s="16"/>
      <c r="I26" s="24">
        <f>I25+C26</f>
        <v>4000</v>
      </c>
      <c r="J26" s="26">
        <f>K26/I26</f>
        <v>43</v>
      </c>
      <c r="K26" s="16">
        <f>K25+E26</f>
        <v>172000</v>
      </c>
    </row>
    <row r="27" spans="1:11" ht="24.95" customHeight="1" thickBot="1" x14ac:dyDescent="0.3">
      <c r="A27" s="21">
        <v>43855</v>
      </c>
      <c r="B27" s="12" t="s">
        <v>11</v>
      </c>
      <c r="C27" s="23"/>
      <c r="D27" s="25"/>
      <c r="E27" s="27"/>
      <c r="F27" s="23">
        <v>3500</v>
      </c>
      <c r="G27" s="13">
        <f>J26</f>
        <v>43</v>
      </c>
      <c r="H27" s="25">
        <f>F27*G27</f>
        <v>150500</v>
      </c>
      <c r="I27" s="23">
        <f>I26-F27</f>
        <v>500</v>
      </c>
      <c r="J27" s="25">
        <f>J26</f>
        <v>43</v>
      </c>
      <c r="K27" s="14">
        <f>I27*J27</f>
        <v>21500</v>
      </c>
    </row>
  </sheetData>
  <mergeCells count="6">
    <mergeCell ref="C1:E1"/>
    <mergeCell ref="F1:H1"/>
    <mergeCell ref="I1:K1"/>
    <mergeCell ref="C19:E19"/>
    <mergeCell ref="F19:H19"/>
    <mergeCell ref="I19:K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A10" workbookViewId="0">
      <selection activeCell="I22" sqref="I22"/>
    </sheetView>
  </sheetViews>
  <sheetFormatPr baseColWidth="10" defaultRowHeight="15" x14ac:dyDescent="0.25"/>
  <cols>
    <col min="2" max="2" width="17.5703125" bestFit="1" customWidth="1"/>
    <col min="5" max="5" width="13" bestFit="1" customWidth="1"/>
    <col min="8" max="8" width="13" bestFit="1" customWidth="1"/>
    <col min="9" max="9" width="12" bestFit="1" customWidth="1"/>
    <col min="10" max="10" width="11.42578125" style="5"/>
    <col min="11" max="11" width="13" style="5" bestFit="1" customWidth="1"/>
  </cols>
  <sheetData>
    <row r="1" spans="1:13" ht="24.95" customHeight="1" thickBot="1" x14ac:dyDescent="0.3">
      <c r="A1" s="23" t="s">
        <v>8</v>
      </c>
      <c r="B1" s="32" t="s">
        <v>9</v>
      </c>
      <c r="C1" s="36" t="s">
        <v>5</v>
      </c>
      <c r="D1" s="37"/>
      <c r="E1" s="38"/>
      <c r="F1" s="39" t="s">
        <v>7</v>
      </c>
      <c r="G1" s="40"/>
      <c r="H1" s="41"/>
      <c r="I1" s="36" t="s">
        <v>6</v>
      </c>
      <c r="J1" s="37"/>
      <c r="K1" s="42"/>
    </row>
    <row r="2" spans="1:13" ht="24.95" customHeight="1" thickBot="1" x14ac:dyDescent="0.3">
      <c r="A2" s="33" t="s">
        <v>0</v>
      </c>
      <c r="B2" s="9" t="s">
        <v>1</v>
      </c>
      <c r="C2" s="8" t="s">
        <v>2</v>
      </c>
      <c r="D2" s="23" t="s">
        <v>3</v>
      </c>
      <c r="E2" s="9" t="s">
        <v>4</v>
      </c>
      <c r="F2" s="29" t="s">
        <v>2</v>
      </c>
      <c r="G2" s="29" t="s">
        <v>3</v>
      </c>
      <c r="H2" s="29" t="s">
        <v>4</v>
      </c>
      <c r="I2" s="8" t="s">
        <v>2</v>
      </c>
      <c r="J2" s="25" t="s">
        <v>3</v>
      </c>
      <c r="K2" s="25" t="s">
        <v>4</v>
      </c>
    </row>
    <row r="3" spans="1:13" ht="24.95" customHeight="1" thickBot="1" x14ac:dyDescent="0.3">
      <c r="A3" s="21">
        <v>43831</v>
      </c>
      <c r="B3" s="23" t="s">
        <v>10</v>
      </c>
      <c r="C3" s="12"/>
      <c r="D3" s="13"/>
      <c r="E3" s="13"/>
      <c r="F3" s="12"/>
      <c r="G3" s="13"/>
      <c r="H3" s="13"/>
      <c r="I3" s="29">
        <v>6000</v>
      </c>
      <c r="J3" s="13">
        <v>8</v>
      </c>
      <c r="K3" s="14">
        <f>I3*J3</f>
        <v>48000</v>
      </c>
    </row>
    <row r="4" spans="1:13" ht="24.95" customHeight="1" thickBot="1" x14ac:dyDescent="0.3">
      <c r="A4" s="21">
        <v>43835</v>
      </c>
      <c r="B4" s="23" t="s">
        <v>11</v>
      </c>
      <c r="C4" s="12"/>
      <c r="D4" s="13"/>
      <c r="E4" s="13"/>
      <c r="F4" s="29">
        <v>4000</v>
      </c>
      <c r="G4" s="13">
        <f>J3</f>
        <v>8</v>
      </c>
      <c r="H4" s="13">
        <f>F4*G4</f>
        <v>32000</v>
      </c>
      <c r="I4" s="29">
        <f>I3-F4</f>
        <v>2000</v>
      </c>
      <c r="J4" s="13">
        <f>J3</f>
        <v>8</v>
      </c>
      <c r="K4" s="14">
        <f>I4*J4</f>
        <v>16000</v>
      </c>
    </row>
    <row r="5" spans="1:13" ht="24.95" customHeight="1" x14ac:dyDescent="0.25">
      <c r="A5" s="22">
        <v>43838</v>
      </c>
      <c r="B5" s="24" t="s">
        <v>12</v>
      </c>
      <c r="C5" s="7">
        <v>10000</v>
      </c>
      <c r="D5" s="15">
        <v>9.5</v>
      </c>
      <c r="E5" s="15">
        <f>C5*D5</f>
        <v>95000</v>
      </c>
      <c r="F5" s="6"/>
      <c r="G5" s="15"/>
      <c r="H5" s="15"/>
      <c r="I5" s="6">
        <f>I4</f>
        <v>2000</v>
      </c>
      <c r="J5" s="15">
        <f t="shared" ref="J5:K5" si="0">J4</f>
        <v>8</v>
      </c>
      <c r="K5" s="16">
        <f t="shared" si="0"/>
        <v>16000</v>
      </c>
      <c r="M5">
        <f>(I4*J4+C5*D5)/(I4+C5)</f>
        <v>9.25</v>
      </c>
    </row>
    <row r="6" spans="1:13" ht="24.95" customHeight="1" thickBot="1" x14ac:dyDescent="0.3">
      <c r="A6" s="33"/>
      <c r="B6" s="33"/>
      <c r="C6" s="9"/>
      <c r="D6" s="10"/>
      <c r="E6" s="11"/>
      <c r="F6" s="9"/>
      <c r="G6" s="10"/>
      <c r="H6" s="10"/>
      <c r="I6" s="8">
        <f>C5</f>
        <v>10000</v>
      </c>
      <c r="J6" s="10">
        <f t="shared" ref="J6:K6" si="1">D5</f>
        <v>9.5</v>
      </c>
      <c r="K6" s="11">
        <f t="shared" si="1"/>
        <v>95000</v>
      </c>
    </row>
    <row r="7" spans="1:13" ht="24.95" customHeight="1" x14ac:dyDescent="0.25">
      <c r="A7" s="22">
        <v>43840</v>
      </c>
      <c r="B7" s="24" t="s">
        <v>11</v>
      </c>
      <c r="C7" s="7"/>
      <c r="D7" s="15"/>
      <c r="E7" s="15"/>
      <c r="F7" s="6">
        <v>2000</v>
      </c>
      <c r="G7" s="15">
        <f>J5</f>
        <v>8</v>
      </c>
      <c r="H7" s="16">
        <f>F7*G7</f>
        <v>16000</v>
      </c>
      <c r="I7" s="6"/>
      <c r="J7" s="15"/>
      <c r="K7" s="16"/>
    </row>
    <row r="8" spans="1:13" ht="24.95" customHeight="1" thickBot="1" x14ac:dyDescent="0.3">
      <c r="A8" s="33"/>
      <c r="B8" s="33"/>
      <c r="C8" s="9"/>
      <c r="D8" s="10"/>
      <c r="E8" s="10"/>
      <c r="F8" s="8">
        <v>5000</v>
      </c>
      <c r="G8" s="10">
        <f>J6</f>
        <v>9.5</v>
      </c>
      <c r="H8" s="11">
        <f>F8*G8</f>
        <v>47500</v>
      </c>
      <c r="I8" s="8">
        <f>I6-F8</f>
        <v>5000</v>
      </c>
      <c r="J8" s="10">
        <f>J6</f>
        <v>9.5</v>
      </c>
      <c r="K8" s="11">
        <f>I8*J8</f>
        <v>47500</v>
      </c>
    </row>
    <row r="9" spans="1:13" ht="24.95" customHeight="1" x14ac:dyDescent="0.25">
      <c r="A9" s="22">
        <v>43845</v>
      </c>
      <c r="B9" s="24" t="s">
        <v>12</v>
      </c>
      <c r="C9" s="7">
        <v>15000</v>
      </c>
      <c r="D9" s="15">
        <v>9.58</v>
      </c>
      <c r="E9" s="15">
        <f>C9*D9</f>
        <v>143700</v>
      </c>
      <c r="F9" s="6"/>
      <c r="G9" s="15"/>
      <c r="H9" s="15"/>
      <c r="I9" s="6">
        <v>5000</v>
      </c>
      <c r="J9" s="15">
        <v>9.5</v>
      </c>
      <c r="K9" s="16">
        <f>I9*J9</f>
        <v>47500</v>
      </c>
    </row>
    <row r="10" spans="1:13" ht="24.95" customHeight="1" thickBot="1" x14ac:dyDescent="0.3">
      <c r="A10" s="33"/>
      <c r="B10" s="33"/>
      <c r="C10" s="9"/>
      <c r="D10" s="10"/>
      <c r="E10" s="11"/>
      <c r="F10" s="9"/>
      <c r="G10" s="10"/>
      <c r="H10" s="10"/>
      <c r="I10" s="8">
        <f>C9</f>
        <v>15000</v>
      </c>
      <c r="J10" s="10">
        <f t="shared" ref="J10:K10" si="2">D9</f>
        <v>9.58</v>
      </c>
      <c r="K10" s="11">
        <f t="shared" si="2"/>
        <v>143700</v>
      </c>
    </row>
    <row r="11" spans="1:13" ht="24.95" customHeight="1" x14ac:dyDescent="0.25">
      <c r="A11" s="22">
        <v>43855</v>
      </c>
      <c r="B11" s="24" t="s">
        <v>11</v>
      </c>
      <c r="C11" s="7"/>
      <c r="D11" s="15"/>
      <c r="E11" s="16"/>
      <c r="F11" s="7">
        <v>5000</v>
      </c>
      <c r="G11" s="15">
        <f>J9</f>
        <v>9.5</v>
      </c>
      <c r="H11" s="16">
        <f>F11*G11</f>
        <v>47500</v>
      </c>
      <c r="I11" s="7"/>
      <c r="J11" s="15"/>
      <c r="K11" s="16"/>
    </row>
    <row r="12" spans="1:13" ht="24.95" customHeight="1" thickBot="1" x14ac:dyDescent="0.3">
      <c r="A12" s="33"/>
      <c r="B12" s="33"/>
      <c r="C12" s="9"/>
      <c r="D12" s="10"/>
      <c r="E12" s="11"/>
      <c r="F12" s="9">
        <v>10000</v>
      </c>
      <c r="G12" s="10">
        <f>J10</f>
        <v>9.58</v>
      </c>
      <c r="H12" s="11">
        <f t="shared" ref="H12" si="3">F12*G12</f>
        <v>95800</v>
      </c>
      <c r="I12" s="9">
        <f>I10-F12</f>
        <v>5000</v>
      </c>
      <c r="J12" s="10">
        <f>J10</f>
        <v>9.58</v>
      </c>
      <c r="K12" s="11">
        <f>I12*J12</f>
        <v>47900</v>
      </c>
    </row>
    <row r="13" spans="1:13" ht="24.9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3"/>
      <c r="K13" s="3"/>
    </row>
    <row r="14" spans="1:13" ht="24.95" customHeight="1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4"/>
      <c r="K14" s="4"/>
    </row>
    <row r="15" spans="1:13" ht="24.95" customHeight="1" thickBot="1" x14ac:dyDescent="0.3">
      <c r="A15" s="24" t="s">
        <v>8</v>
      </c>
      <c r="B15" s="7" t="s">
        <v>13</v>
      </c>
      <c r="C15" s="36" t="s">
        <v>5</v>
      </c>
      <c r="D15" s="37"/>
      <c r="E15" s="38"/>
      <c r="F15" s="36" t="s">
        <v>7</v>
      </c>
      <c r="G15" s="37"/>
      <c r="H15" s="42"/>
      <c r="I15" s="36" t="s">
        <v>6</v>
      </c>
      <c r="J15" s="37"/>
      <c r="K15" s="42"/>
    </row>
    <row r="16" spans="1:13" ht="24.95" customHeight="1" thickBot="1" x14ac:dyDescent="0.3">
      <c r="A16" s="23" t="s">
        <v>0</v>
      </c>
      <c r="B16" s="23" t="s">
        <v>1</v>
      </c>
      <c r="C16" s="23" t="s">
        <v>2</v>
      </c>
      <c r="D16" s="23" t="s">
        <v>3</v>
      </c>
      <c r="E16" s="9" t="s">
        <v>4</v>
      </c>
      <c r="F16" s="8" t="s">
        <v>2</v>
      </c>
      <c r="G16" s="23" t="s">
        <v>3</v>
      </c>
      <c r="H16" s="31" t="s">
        <v>4</v>
      </c>
      <c r="I16" s="8" t="s">
        <v>2</v>
      </c>
      <c r="J16" s="30" t="s">
        <v>3</v>
      </c>
      <c r="K16" s="30" t="s">
        <v>4</v>
      </c>
    </row>
    <row r="17" spans="1:11" ht="24.95" customHeight="1" thickBot="1" x14ac:dyDescent="0.3">
      <c r="A17" s="21">
        <v>43831</v>
      </c>
      <c r="B17" s="12" t="s">
        <v>10</v>
      </c>
      <c r="C17" s="23"/>
      <c r="D17" s="25"/>
      <c r="E17" s="27"/>
      <c r="F17" s="23"/>
      <c r="G17" s="30"/>
      <c r="H17" s="14"/>
      <c r="I17" s="23">
        <f>I3</f>
        <v>6000</v>
      </c>
      <c r="J17" s="25">
        <f>J3</f>
        <v>8</v>
      </c>
      <c r="K17" s="14">
        <f>I17*J17</f>
        <v>48000</v>
      </c>
    </row>
    <row r="18" spans="1:11" ht="24.95" customHeight="1" thickBot="1" x14ac:dyDescent="0.3">
      <c r="A18" s="21">
        <v>43835</v>
      </c>
      <c r="B18" s="12" t="s">
        <v>11</v>
      </c>
      <c r="C18" s="23"/>
      <c r="D18" s="25"/>
      <c r="E18" s="27"/>
      <c r="F18" s="23">
        <v>4000</v>
      </c>
      <c r="G18" s="25">
        <f>J17</f>
        <v>8</v>
      </c>
      <c r="H18" s="14">
        <f>F18*G18</f>
        <v>32000</v>
      </c>
      <c r="I18" s="23">
        <f>I17-F18</f>
        <v>2000</v>
      </c>
      <c r="J18" s="25">
        <f>J17</f>
        <v>8</v>
      </c>
      <c r="K18" s="14">
        <f>I18*J18</f>
        <v>16000</v>
      </c>
    </row>
    <row r="19" spans="1:11" ht="24.95" customHeight="1" thickBot="1" x14ac:dyDescent="0.3">
      <c r="A19" s="22">
        <v>43838</v>
      </c>
      <c r="B19" s="12" t="s">
        <v>12</v>
      </c>
      <c r="C19" s="24">
        <v>10000</v>
      </c>
      <c r="D19" s="26">
        <v>9.5</v>
      </c>
      <c r="E19" s="28">
        <f>C19*D19</f>
        <v>95000</v>
      </c>
      <c r="F19" s="24"/>
      <c r="G19" s="26"/>
      <c r="H19" s="16"/>
      <c r="I19" s="24">
        <f>I18+C19</f>
        <v>12000</v>
      </c>
      <c r="J19" s="26">
        <f>K19/I19</f>
        <v>9.25</v>
      </c>
      <c r="K19" s="16">
        <f>K18+E19</f>
        <v>111000</v>
      </c>
    </row>
    <row r="20" spans="1:11" ht="24.95" customHeight="1" thickBot="1" x14ac:dyDescent="0.3">
      <c r="A20" s="22">
        <v>43840</v>
      </c>
      <c r="B20" s="7" t="s">
        <v>11</v>
      </c>
      <c r="C20" s="24"/>
      <c r="D20" s="26"/>
      <c r="E20" s="28"/>
      <c r="F20" s="24">
        <v>7000</v>
      </c>
      <c r="G20" s="26">
        <f>J19</f>
        <v>9.25</v>
      </c>
      <c r="H20" s="16">
        <f>F20*G20</f>
        <v>64750</v>
      </c>
      <c r="I20" s="24">
        <f>I19-F20</f>
        <v>5000</v>
      </c>
      <c r="J20" s="26">
        <f>J19</f>
        <v>9.25</v>
      </c>
      <c r="K20" s="16">
        <f>I20*J20</f>
        <v>46250</v>
      </c>
    </row>
    <row r="21" spans="1:11" ht="24.95" customHeight="1" thickBot="1" x14ac:dyDescent="0.3">
      <c r="A21" s="22">
        <v>43845</v>
      </c>
      <c r="B21" s="7" t="s">
        <v>12</v>
      </c>
      <c r="C21" s="24">
        <v>15000</v>
      </c>
      <c r="D21" s="26">
        <v>9.58</v>
      </c>
      <c r="E21" s="28">
        <f>C21*D21</f>
        <v>143700</v>
      </c>
      <c r="F21" s="24"/>
      <c r="G21" s="26"/>
      <c r="H21" s="16"/>
      <c r="I21" s="24">
        <f>I20+C21</f>
        <v>20000</v>
      </c>
      <c r="J21" s="26">
        <f>K21/I21</f>
        <v>9.4975000000000005</v>
      </c>
      <c r="K21" s="16">
        <f>K20+E21</f>
        <v>189950</v>
      </c>
    </row>
    <row r="22" spans="1:11" ht="24.95" customHeight="1" thickBot="1" x14ac:dyDescent="0.3">
      <c r="A22" s="21">
        <v>43855</v>
      </c>
      <c r="B22" s="12" t="s">
        <v>11</v>
      </c>
      <c r="C22" s="23"/>
      <c r="D22" s="25"/>
      <c r="E22" s="27"/>
      <c r="F22" s="23">
        <v>15000</v>
      </c>
      <c r="G22" s="13">
        <f>J21</f>
        <v>9.4975000000000005</v>
      </c>
      <c r="H22" s="25">
        <f>F22*G22</f>
        <v>142462.5</v>
      </c>
      <c r="I22" s="44">
        <f>I21-F22</f>
        <v>5000</v>
      </c>
      <c r="J22" s="25">
        <f>J21</f>
        <v>9.4975000000000005</v>
      </c>
      <c r="K22" s="14">
        <f>I22*J22</f>
        <v>47487.5</v>
      </c>
    </row>
  </sheetData>
  <mergeCells count="6">
    <mergeCell ref="C1:E1"/>
    <mergeCell ref="F1:H1"/>
    <mergeCell ref="I1:K1"/>
    <mergeCell ref="C15:E15"/>
    <mergeCell ref="F15:H15"/>
    <mergeCell ref="I15:K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4" sqref="A4:XFD4"/>
    </sheetView>
  </sheetViews>
  <sheetFormatPr baseColWidth="10" defaultRowHeight="15" x14ac:dyDescent="0.25"/>
  <cols>
    <col min="2" max="2" width="17.5703125" bestFit="1" customWidth="1"/>
    <col min="5" max="5" width="14.5703125" bestFit="1" customWidth="1"/>
    <col min="8" max="8" width="14.5703125" bestFit="1" customWidth="1"/>
    <col min="9" max="9" width="12" bestFit="1" customWidth="1"/>
    <col min="10" max="10" width="11.42578125" style="5"/>
    <col min="11" max="11" width="14.5703125" style="5" bestFit="1" customWidth="1"/>
  </cols>
  <sheetData>
    <row r="1" spans="1:13" ht="24.95" customHeight="1" thickBot="1" x14ac:dyDescent="0.3">
      <c r="A1" s="23" t="s">
        <v>8</v>
      </c>
      <c r="B1" s="32" t="s">
        <v>9</v>
      </c>
      <c r="C1" s="36" t="s">
        <v>5</v>
      </c>
      <c r="D1" s="37"/>
      <c r="E1" s="38"/>
      <c r="F1" s="39" t="s">
        <v>7</v>
      </c>
      <c r="G1" s="40"/>
      <c r="H1" s="41"/>
      <c r="I1" s="36" t="s">
        <v>6</v>
      </c>
      <c r="J1" s="37"/>
      <c r="K1" s="42"/>
    </row>
    <row r="2" spans="1:13" ht="24.95" customHeight="1" thickBot="1" x14ac:dyDescent="0.3">
      <c r="A2" s="33" t="s">
        <v>0</v>
      </c>
      <c r="B2" s="9" t="s">
        <v>1</v>
      </c>
      <c r="C2" s="8" t="s">
        <v>2</v>
      </c>
      <c r="D2" s="23" t="s">
        <v>3</v>
      </c>
      <c r="E2" s="9" t="s">
        <v>4</v>
      </c>
      <c r="F2" s="29" t="s">
        <v>2</v>
      </c>
      <c r="G2" s="29" t="s">
        <v>3</v>
      </c>
      <c r="H2" s="29" t="s">
        <v>4</v>
      </c>
      <c r="I2" s="8" t="s">
        <v>2</v>
      </c>
      <c r="J2" s="25" t="s">
        <v>3</v>
      </c>
      <c r="K2" s="25" t="s">
        <v>4</v>
      </c>
    </row>
    <row r="3" spans="1:13" ht="24.95" customHeight="1" thickBot="1" x14ac:dyDescent="0.3">
      <c r="A3" s="21">
        <v>43891</v>
      </c>
      <c r="B3" s="23" t="s">
        <v>10</v>
      </c>
      <c r="C3" s="12"/>
      <c r="D3" s="13"/>
      <c r="E3" s="13"/>
      <c r="F3" s="12"/>
      <c r="G3" s="13"/>
      <c r="H3" s="13"/>
      <c r="I3" s="29">
        <v>700</v>
      </c>
      <c r="J3" s="13">
        <v>550</v>
      </c>
      <c r="K3" s="14">
        <f>I3*J3</f>
        <v>385000</v>
      </c>
    </row>
    <row r="4" spans="1:13" ht="24.95" customHeight="1" thickBot="1" x14ac:dyDescent="0.3">
      <c r="A4" s="21">
        <v>43897</v>
      </c>
      <c r="B4" s="23" t="s">
        <v>11</v>
      </c>
      <c r="C4" s="12"/>
      <c r="D4" s="13"/>
      <c r="E4" s="13"/>
      <c r="F4" s="29">
        <v>300</v>
      </c>
      <c r="G4" s="13">
        <f>J3</f>
        <v>550</v>
      </c>
      <c r="H4" s="13">
        <f>F4*G4</f>
        <v>165000</v>
      </c>
      <c r="I4" s="29">
        <f>I3-F4</f>
        <v>400</v>
      </c>
      <c r="J4" s="13">
        <f>J3</f>
        <v>550</v>
      </c>
      <c r="K4" s="14">
        <f>I4*J4</f>
        <v>220000</v>
      </c>
    </row>
    <row r="5" spans="1:13" ht="24.95" customHeight="1" x14ac:dyDescent="0.25">
      <c r="A5" s="22">
        <v>43908</v>
      </c>
      <c r="B5" s="24" t="s">
        <v>12</v>
      </c>
      <c r="C5" s="7">
        <v>800</v>
      </c>
      <c r="D5" s="15">
        <v>592</v>
      </c>
      <c r="E5" s="15">
        <f>C5*D5</f>
        <v>473600</v>
      </c>
      <c r="F5" s="6"/>
      <c r="G5" s="15"/>
      <c r="H5" s="15"/>
      <c r="I5" s="6">
        <f>I4</f>
        <v>400</v>
      </c>
      <c r="J5" s="15">
        <f t="shared" ref="J5:K5" si="0">J4</f>
        <v>550</v>
      </c>
      <c r="K5" s="16">
        <f t="shared" si="0"/>
        <v>220000</v>
      </c>
      <c r="M5">
        <f>(I4*J4+C5*D5)/(I4+C5)</f>
        <v>578</v>
      </c>
    </row>
    <row r="6" spans="1:13" ht="24.95" customHeight="1" thickBot="1" x14ac:dyDescent="0.3">
      <c r="A6" s="33"/>
      <c r="B6" s="33"/>
      <c r="C6" s="9"/>
      <c r="D6" s="10"/>
      <c r="E6" s="11"/>
      <c r="F6" s="9"/>
      <c r="G6" s="10"/>
      <c r="H6" s="10"/>
      <c r="I6" s="8">
        <f>C5</f>
        <v>800</v>
      </c>
      <c r="J6" s="10">
        <f t="shared" ref="J6:K6" si="1">D5</f>
        <v>592</v>
      </c>
      <c r="K6" s="11">
        <f t="shared" si="1"/>
        <v>473600</v>
      </c>
    </row>
    <row r="7" spans="1:13" ht="24.95" customHeight="1" x14ac:dyDescent="0.25">
      <c r="A7" s="22">
        <v>43909</v>
      </c>
      <c r="B7" s="24" t="s">
        <v>11</v>
      </c>
      <c r="C7" s="7"/>
      <c r="D7" s="15"/>
      <c r="E7" s="15"/>
      <c r="F7" s="6">
        <v>250</v>
      </c>
      <c r="G7" s="15">
        <f>J5</f>
        <v>550</v>
      </c>
      <c r="H7" s="16">
        <f>F7*G7</f>
        <v>137500</v>
      </c>
      <c r="I7" s="6">
        <f>I5-F7</f>
        <v>150</v>
      </c>
      <c r="J7" s="15">
        <f>J5</f>
        <v>550</v>
      </c>
      <c r="K7" s="16">
        <f>I7*J7</f>
        <v>82500</v>
      </c>
    </row>
    <row r="8" spans="1:13" ht="24.95" customHeight="1" thickBot="1" x14ac:dyDescent="0.3">
      <c r="A8" s="33"/>
      <c r="B8" s="33"/>
      <c r="C8" s="9"/>
      <c r="D8" s="10"/>
      <c r="E8" s="10"/>
      <c r="F8" s="8"/>
      <c r="G8" s="10"/>
      <c r="H8" s="11"/>
      <c r="I8" s="8">
        <f>I6-F8</f>
        <v>800</v>
      </c>
      <c r="J8" s="10">
        <f>J6</f>
        <v>592</v>
      </c>
      <c r="K8" s="11">
        <f>I8*J8</f>
        <v>473600</v>
      </c>
    </row>
    <row r="9" spans="1:13" ht="24.95" customHeight="1" x14ac:dyDescent="0.25">
      <c r="A9" s="22">
        <v>43912</v>
      </c>
      <c r="B9" s="24" t="s">
        <v>12</v>
      </c>
      <c r="C9" s="7">
        <v>450</v>
      </c>
      <c r="D9" s="15">
        <v>620</v>
      </c>
      <c r="E9" s="15">
        <f>C9*D9</f>
        <v>279000</v>
      </c>
      <c r="F9" s="6"/>
      <c r="G9" s="15"/>
      <c r="H9" s="15"/>
      <c r="I9" s="6">
        <f>I7</f>
        <v>150</v>
      </c>
      <c r="J9" s="15">
        <f>J7</f>
        <v>550</v>
      </c>
      <c r="K9" s="16">
        <f>I9*J9</f>
        <v>82500</v>
      </c>
    </row>
    <row r="10" spans="1:13" ht="24.95" customHeight="1" x14ac:dyDescent="0.25">
      <c r="A10" s="43"/>
      <c r="B10" s="34"/>
      <c r="C10" s="18"/>
      <c r="D10" s="19"/>
      <c r="E10" s="19"/>
      <c r="F10" s="17"/>
      <c r="G10" s="19"/>
      <c r="H10" s="19"/>
      <c r="I10" s="17">
        <f>I8</f>
        <v>800</v>
      </c>
      <c r="J10" s="19">
        <f>J8</f>
        <v>592</v>
      </c>
      <c r="K10" s="20">
        <f>I10*J10</f>
        <v>473600</v>
      </c>
    </row>
    <row r="11" spans="1:13" ht="24.95" customHeight="1" thickBot="1" x14ac:dyDescent="0.3">
      <c r="A11" s="33"/>
      <c r="B11" s="33"/>
      <c r="C11" s="9"/>
      <c r="D11" s="10"/>
      <c r="E11" s="11"/>
      <c r="F11" s="9"/>
      <c r="G11" s="10"/>
      <c r="H11" s="10"/>
      <c r="I11" s="8">
        <f>C9</f>
        <v>450</v>
      </c>
      <c r="J11" s="10">
        <f>D9</f>
        <v>620</v>
      </c>
      <c r="K11" s="11">
        <f>E9</f>
        <v>279000</v>
      </c>
    </row>
    <row r="12" spans="1:13" ht="24.95" customHeight="1" x14ac:dyDescent="0.25">
      <c r="A12" s="22">
        <v>43914</v>
      </c>
      <c r="B12" s="24" t="s">
        <v>11</v>
      </c>
      <c r="C12" s="7"/>
      <c r="D12" s="15"/>
      <c r="E12" s="16"/>
      <c r="F12" s="7">
        <v>150</v>
      </c>
      <c r="G12" s="15">
        <f>J9</f>
        <v>550</v>
      </c>
      <c r="H12" s="16">
        <f>F12*G12</f>
        <v>82500</v>
      </c>
      <c r="I12" s="7">
        <f>I10-F13</f>
        <v>450</v>
      </c>
      <c r="J12" s="15">
        <f>J10</f>
        <v>592</v>
      </c>
      <c r="K12" s="16">
        <f>I12*J12</f>
        <v>266400</v>
      </c>
    </row>
    <row r="13" spans="1:13" ht="24.95" customHeight="1" thickBot="1" x14ac:dyDescent="0.3">
      <c r="A13" s="33"/>
      <c r="B13" s="33"/>
      <c r="C13" s="9"/>
      <c r="D13" s="10"/>
      <c r="E13" s="11"/>
      <c r="F13" s="9">
        <v>350</v>
      </c>
      <c r="G13" s="10">
        <f>J10</f>
        <v>592</v>
      </c>
      <c r="H13" s="11">
        <f t="shared" ref="H13" si="2">F13*G13</f>
        <v>207200</v>
      </c>
      <c r="I13" s="9">
        <f>I11</f>
        <v>450</v>
      </c>
      <c r="J13" s="10">
        <f>J11</f>
        <v>620</v>
      </c>
      <c r="K13" s="11">
        <f>I13*J13</f>
        <v>279000</v>
      </c>
    </row>
    <row r="14" spans="1:13" ht="24.95" customHeight="1" x14ac:dyDescent="0.25">
      <c r="A14" s="22">
        <v>43917</v>
      </c>
      <c r="B14" s="24" t="s">
        <v>11</v>
      </c>
      <c r="C14" s="7"/>
      <c r="D14" s="15"/>
      <c r="E14" s="16"/>
      <c r="F14" s="7">
        <v>450</v>
      </c>
      <c r="G14" s="15">
        <f>J12</f>
        <v>592</v>
      </c>
      <c r="H14" s="16">
        <f>F14*G14</f>
        <v>266400</v>
      </c>
      <c r="I14" s="7"/>
      <c r="J14" s="15"/>
      <c r="K14" s="16"/>
    </row>
    <row r="15" spans="1:13" ht="24.95" customHeight="1" thickBot="1" x14ac:dyDescent="0.3">
      <c r="A15" s="33"/>
      <c r="B15" s="33"/>
      <c r="C15" s="9"/>
      <c r="D15" s="10"/>
      <c r="E15" s="11"/>
      <c r="F15" s="9">
        <v>350</v>
      </c>
      <c r="G15" s="10">
        <f>J13</f>
        <v>620</v>
      </c>
      <c r="H15" s="11">
        <f t="shared" ref="H15" si="3">F15*G15</f>
        <v>217000</v>
      </c>
      <c r="I15" s="9">
        <f>I13-F15</f>
        <v>100</v>
      </c>
      <c r="J15" s="10">
        <f>J13</f>
        <v>620</v>
      </c>
      <c r="K15" s="11">
        <f>I15*J15</f>
        <v>62000</v>
      </c>
    </row>
    <row r="16" spans="1:13" ht="24.95" customHeight="1" x14ac:dyDescent="0.25">
      <c r="A16" s="18"/>
      <c r="B16" s="18"/>
      <c r="C16" s="18"/>
      <c r="D16" s="19"/>
      <c r="E16" s="19"/>
      <c r="F16" s="18"/>
      <c r="G16" s="19"/>
      <c r="H16" s="19"/>
      <c r="I16" s="18"/>
      <c r="J16" s="19"/>
      <c r="K16" s="19"/>
    </row>
    <row r="17" spans="1:11" ht="24.9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3"/>
      <c r="K17" s="3"/>
    </row>
    <row r="18" spans="1:11" ht="24.9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4"/>
      <c r="K18" s="4"/>
    </row>
    <row r="19" spans="1:11" ht="24.95" customHeight="1" thickBot="1" x14ac:dyDescent="0.3">
      <c r="A19" s="24" t="s">
        <v>8</v>
      </c>
      <c r="B19" s="7" t="s">
        <v>13</v>
      </c>
      <c r="C19" s="36" t="s">
        <v>5</v>
      </c>
      <c r="D19" s="37"/>
      <c r="E19" s="38"/>
      <c r="F19" s="36" t="s">
        <v>7</v>
      </c>
      <c r="G19" s="37"/>
      <c r="H19" s="42"/>
      <c r="I19" s="36" t="s">
        <v>6</v>
      </c>
      <c r="J19" s="37"/>
      <c r="K19" s="42"/>
    </row>
    <row r="20" spans="1:11" ht="24.95" customHeight="1" thickBot="1" x14ac:dyDescent="0.3">
      <c r="A20" s="23" t="s">
        <v>0</v>
      </c>
      <c r="B20" s="23" t="s">
        <v>1</v>
      </c>
      <c r="C20" s="23" t="s">
        <v>2</v>
      </c>
      <c r="D20" s="23" t="s">
        <v>3</v>
      </c>
      <c r="E20" s="9" t="s">
        <v>4</v>
      </c>
      <c r="F20" s="8" t="s">
        <v>2</v>
      </c>
      <c r="G20" s="23" t="s">
        <v>3</v>
      </c>
      <c r="H20" s="31" t="s">
        <v>4</v>
      </c>
      <c r="I20" s="8" t="s">
        <v>2</v>
      </c>
      <c r="J20" s="30" t="s">
        <v>3</v>
      </c>
      <c r="K20" s="30" t="s">
        <v>4</v>
      </c>
    </row>
    <row r="21" spans="1:11" ht="24.95" customHeight="1" thickBot="1" x14ac:dyDescent="0.3">
      <c r="A21" s="21">
        <v>43891</v>
      </c>
      <c r="B21" s="12" t="s">
        <v>10</v>
      </c>
      <c r="C21" s="23"/>
      <c r="D21" s="25"/>
      <c r="E21" s="27"/>
      <c r="F21" s="23"/>
      <c r="G21" s="30"/>
      <c r="H21" s="14"/>
      <c r="I21" s="23">
        <f>I3</f>
        <v>700</v>
      </c>
      <c r="J21" s="25">
        <f>J3</f>
        <v>550</v>
      </c>
      <c r="K21" s="14">
        <f>I21*J21</f>
        <v>385000</v>
      </c>
    </row>
    <row r="22" spans="1:11" ht="24.95" customHeight="1" thickBot="1" x14ac:dyDescent="0.3">
      <c r="A22" s="21">
        <v>43897</v>
      </c>
      <c r="B22" s="12" t="s">
        <v>11</v>
      </c>
      <c r="C22" s="23"/>
      <c r="D22" s="25"/>
      <c r="E22" s="27"/>
      <c r="F22" s="23">
        <v>300</v>
      </c>
      <c r="G22" s="25">
        <f>J21</f>
        <v>550</v>
      </c>
      <c r="H22" s="14">
        <f>F22*G22</f>
        <v>165000</v>
      </c>
      <c r="I22" s="23">
        <f>I21-F22</f>
        <v>400</v>
      </c>
      <c r="J22" s="25">
        <f>J21</f>
        <v>550</v>
      </c>
      <c r="K22" s="14">
        <f>I22*J22</f>
        <v>220000</v>
      </c>
    </row>
    <row r="23" spans="1:11" ht="24.95" customHeight="1" thickBot="1" x14ac:dyDescent="0.3">
      <c r="A23" s="21">
        <v>43908</v>
      </c>
      <c r="B23" s="12" t="s">
        <v>12</v>
      </c>
      <c r="C23" s="24">
        <v>800</v>
      </c>
      <c r="D23" s="26">
        <v>592</v>
      </c>
      <c r="E23" s="28">
        <f>C23*D23</f>
        <v>473600</v>
      </c>
      <c r="F23" s="24"/>
      <c r="G23" s="26"/>
      <c r="H23" s="16"/>
      <c r="I23" s="24">
        <f>I22+C23</f>
        <v>1200</v>
      </c>
      <c r="J23" s="26">
        <f>K23/I23</f>
        <v>578</v>
      </c>
      <c r="K23" s="16">
        <f>K22+E23</f>
        <v>693600</v>
      </c>
    </row>
    <row r="24" spans="1:11" ht="24.95" customHeight="1" thickBot="1" x14ac:dyDescent="0.3">
      <c r="A24" s="21">
        <v>43909</v>
      </c>
      <c r="B24" s="7" t="s">
        <v>11</v>
      </c>
      <c r="C24" s="24"/>
      <c r="D24" s="26"/>
      <c r="E24" s="28"/>
      <c r="F24" s="24">
        <v>250</v>
      </c>
      <c r="G24" s="26">
        <f>J23</f>
        <v>578</v>
      </c>
      <c r="H24" s="16">
        <f>F24*G24</f>
        <v>144500</v>
      </c>
      <c r="I24" s="24">
        <f>I23-F24</f>
        <v>950</v>
      </c>
      <c r="J24" s="26">
        <f>J23</f>
        <v>578</v>
      </c>
      <c r="K24" s="16">
        <f>I24*J24</f>
        <v>549100</v>
      </c>
    </row>
    <row r="25" spans="1:11" ht="24.95" customHeight="1" thickBot="1" x14ac:dyDescent="0.3">
      <c r="A25" s="21">
        <v>43912</v>
      </c>
      <c r="B25" s="7" t="s">
        <v>12</v>
      </c>
      <c r="C25" s="24">
        <v>450</v>
      </c>
      <c r="D25" s="26">
        <v>620</v>
      </c>
      <c r="E25" s="28">
        <f>C25*D25</f>
        <v>279000</v>
      </c>
      <c r="F25" s="24"/>
      <c r="G25" s="26"/>
      <c r="H25" s="16"/>
      <c r="I25" s="24">
        <f>I24+C25</f>
        <v>1400</v>
      </c>
      <c r="J25" s="26">
        <f>K25/I25</f>
        <v>591.5</v>
      </c>
      <c r="K25" s="16">
        <f>K24+E25</f>
        <v>828100</v>
      </c>
    </row>
    <row r="26" spans="1:11" ht="24.75" customHeight="1" thickBot="1" x14ac:dyDescent="0.3">
      <c r="A26" s="21">
        <v>43914</v>
      </c>
      <c r="B26" s="12" t="s">
        <v>11</v>
      </c>
      <c r="C26" s="23"/>
      <c r="D26" s="25"/>
      <c r="E26" s="27"/>
      <c r="F26" s="23">
        <v>500</v>
      </c>
      <c r="G26" s="13">
        <f>J25</f>
        <v>591.5</v>
      </c>
      <c r="H26" s="25">
        <f>F26*G26</f>
        <v>295750</v>
      </c>
      <c r="I26" s="35">
        <f>I25-G26</f>
        <v>808.5</v>
      </c>
      <c r="J26" s="25">
        <f>J25</f>
        <v>591.5</v>
      </c>
      <c r="K26" s="14">
        <f>I26*J26</f>
        <v>478227.75</v>
      </c>
    </row>
    <row r="27" spans="1:11" ht="24.75" customHeight="1" thickBot="1" x14ac:dyDescent="0.3">
      <c r="A27" s="21">
        <v>43915</v>
      </c>
      <c r="B27" s="12" t="s">
        <v>11</v>
      </c>
      <c r="C27" s="23"/>
      <c r="D27" s="25"/>
      <c r="E27" s="27"/>
      <c r="F27" s="23">
        <v>800</v>
      </c>
      <c r="G27" s="13">
        <f>J26</f>
        <v>591.5</v>
      </c>
      <c r="H27" s="25">
        <f>F27*G27</f>
        <v>473200</v>
      </c>
      <c r="I27" s="35">
        <f>I26-G27</f>
        <v>217</v>
      </c>
      <c r="J27" s="25">
        <f>J26</f>
        <v>591.5</v>
      </c>
      <c r="K27" s="14">
        <f>I27*J27</f>
        <v>128355.5</v>
      </c>
    </row>
  </sheetData>
  <mergeCells count="6">
    <mergeCell ref="C1:E1"/>
    <mergeCell ref="F1:H1"/>
    <mergeCell ref="I1:K1"/>
    <mergeCell ref="C19:E19"/>
    <mergeCell ref="F19:H19"/>
    <mergeCell ref="I19:K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ALFA</vt:lpstr>
      <vt:lpstr>BETA</vt:lpstr>
      <vt:lpstr>GAMMA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</dc:creator>
  <cp:lastModifiedBy>profe</cp:lastModifiedBy>
  <cp:lastPrinted>2020-03-03T12:13:20Z</cp:lastPrinted>
  <dcterms:created xsi:type="dcterms:W3CDTF">2020-02-19T12:08:35Z</dcterms:created>
  <dcterms:modified xsi:type="dcterms:W3CDTF">2020-03-03T13:46:15Z</dcterms:modified>
</cp:coreProperties>
</file>